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 (2)" sheetId="3" r:id="rId1"/>
    <sheet name="医疗收入明细" sheetId="4" r:id="rId2"/>
    <sheet name="Sheet3" sheetId="5" r:id="rId3"/>
  </sheets>
  <definedNames>
    <definedName name="_xlnm.Print_Area" localSheetId="0">'Sheet1 (2)'!$A$1:$C$17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<sst xmlns="http://schemas.openxmlformats.org/spreadsheetml/2006/main" count="74" uniqueCount="56">
  <si>
    <t>温州康宁医院医药费用信息公示</t>
  </si>
  <si>
    <t>填报期间：2024年度</t>
  </si>
  <si>
    <t>类别</t>
  </si>
  <si>
    <t>项目</t>
  </si>
  <si>
    <t>收入/费用结构</t>
  </si>
  <si>
    <t>医疗收入</t>
  </si>
  <si>
    <t>上年度医疗收入总额</t>
  </si>
  <si>
    <t>其中医保基金收入总额</t>
  </si>
  <si>
    <t>上年度门诊收入</t>
  </si>
  <si>
    <t>门诊人次</t>
  </si>
  <si>
    <t>门诊次均费用</t>
  </si>
  <si>
    <t>上年度住院收入</t>
  </si>
  <si>
    <t>住院次均费用</t>
  </si>
  <si>
    <t>门诊费用结构</t>
  </si>
  <si>
    <t>门诊收入中医疗服务收入
(不含药品、卫生材料、检查、化验收入)占比</t>
  </si>
  <si>
    <t>药占比</t>
  </si>
  <si>
    <t>检查化验费占比</t>
  </si>
  <si>
    <t>卫生材料收入占比</t>
  </si>
  <si>
    <t>住院费用结构</t>
  </si>
  <si>
    <t>住院收入中医疗服务收入占比</t>
  </si>
  <si>
    <t>注:公开信息数据来源于相关年度卫生健康财务年报或统计年报</t>
  </si>
  <si>
    <t>2024年度</t>
  </si>
  <si>
    <t>互联网收入</t>
  </si>
  <si>
    <t>剔除互联网收入</t>
  </si>
  <si>
    <t>门诊收入</t>
  </si>
  <si>
    <t xml:space="preserve">    挂号收入</t>
  </si>
  <si>
    <t xml:space="preserve">    诊察收入</t>
  </si>
  <si>
    <t xml:space="preserve">    检查收入</t>
  </si>
  <si>
    <t xml:space="preserve">    化验收入</t>
  </si>
  <si>
    <t xml:space="preserve">    治疗收入</t>
  </si>
  <si>
    <t xml:space="preserve">    手术收入</t>
  </si>
  <si>
    <t xml:space="preserve">    卫生材料收入</t>
  </si>
  <si>
    <t xml:space="preserve">    药品收入</t>
  </si>
  <si>
    <t xml:space="preserve">    体检收入</t>
  </si>
  <si>
    <t xml:space="preserve">    其他收入</t>
  </si>
  <si>
    <t xml:space="preserve">    伙食收入</t>
  </si>
  <si>
    <t>住院收入</t>
  </si>
  <si>
    <t xml:space="preserve">    床位收入</t>
  </si>
  <si>
    <t xml:space="preserve">    护理收入</t>
  </si>
  <si>
    <t xml:space="preserve">    其他住院收入</t>
  </si>
  <si>
    <t xml:space="preserve">    病人伙食收入</t>
  </si>
  <si>
    <t>医疗收入合计</t>
  </si>
  <si>
    <t>医疗服务收入合计</t>
  </si>
  <si>
    <t>门诊医疗服务收入</t>
  </si>
  <si>
    <t>住院医疗服务收入</t>
  </si>
  <si>
    <t>门诊检查+化验</t>
  </si>
  <si>
    <t>住院检查+化验</t>
  </si>
  <si>
    <t>医疗机构公开公示医药费用信息内容</t>
  </si>
  <si>
    <t xml:space="preserve"> </t>
  </si>
  <si>
    <t>医疗机构向社会公开信息包括但不限于以下内容:</t>
  </si>
  <si>
    <r>
      <rPr>
        <sz val="16"/>
        <color theme="1"/>
        <rFont val="黑体"/>
        <charset val="134"/>
      </rPr>
      <t>一、机构信息:</t>
    </r>
    <r>
      <rPr>
        <sz val="16"/>
        <color theme="1"/>
        <rFont val="仿宋_GB2312"/>
        <charset val="134"/>
      </rPr>
      <t>定点医疗机构名称、级别。</t>
    </r>
  </si>
  <si>
    <r>
      <rPr>
        <sz val="16"/>
        <color theme="1"/>
        <rFont val="黑体"/>
        <charset val="134"/>
      </rPr>
      <t>二、收费标准:</t>
    </r>
    <r>
      <rPr>
        <sz val="16"/>
        <color theme="1"/>
        <rFont val="仿宋_GB2312"/>
        <charset val="134"/>
      </rPr>
      <t>医疗机构当前执行的医药服务价格(常用医疗服务项目、药品、医用耗材价格)。</t>
    </r>
  </si>
  <si>
    <r>
      <rPr>
        <sz val="16"/>
        <color theme="1"/>
        <rFont val="黑体"/>
        <charset val="134"/>
      </rPr>
      <t>三、医疗收入:</t>
    </r>
    <r>
      <rPr>
        <sz val="16"/>
        <color theme="1"/>
        <rFont val="仿宋_GB2312"/>
        <charset val="134"/>
      </rPr>
      <t>上年度医疗收入总额，</t>
    </r>
    <r>
      <rPr>
        <sz val="16"/>
        <color theme="1"/>
        <rFont val="仿宋_GB2312"/>
        <charset val="134"/>
      </rPr>
      <t>其中医保基金收入总额;</t>
    </r>
    <r>
      <rPr>
        <sz val="16"/>
        <color theme="1"/>
        <rFont val="仿宋_GB2312"/>
        <charset val="134"/>
      </rPr>
      <t>上年度门诊收入，门诊次均费用;上年度住院收入，住院次均费用。</t>
    </r>
  </si>
  <si>
    <r>
      <rPr>
        <sz val="16"/>
        <color theme="1"/>
        <rFont val="黑体"/>
        <charset val="134"/>
      </rPr>
      <t>四、门诊费用结构:</t>
    </r>
    <r>
      <rPr>
        <sz val="16"/>
        <color theme="1"/>
        <rFont val="仿宋_GB2312"/>
        <charset val="134"/>
      </rPr>
      <t>门诊收入中医疗服务收入(不含药品、卫生材料、检查、化验收入)占比、药占比、检查化验费占比、卫生材料收入占比。</t>
    </r>
  </si>
  <si>
    <r>
      <rPr>
        <sz val="16"/>
        <color theme="1"/>
        <rFont val="黑体"/>
        <charset val="134"/>
      </rPr>
      <t>五、住院费用结构:</t>
    </r>
    <r>
      <rPr>
        <sz val="16"/>
        <color theme="1"/>
        <rFont val="仿宋_GB2312"/>
        <charset val="134"/>
      </rPr>
      <t>住院收入中医疗服务收入占比、药占比、检查化验费占比、卫生材料收入占比。</t>
    </r>
  </si>
  <si>
    <t>公开信息数据来源于相关年度卫生健康财务年报或统计年报。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</si>
</sst>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0_ "/>
  </numFmts>
  <fonts count="31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6"/>
      <color theme="1"/>
      <name val="仿宋_GB2312"/>
      <charset val="134"/>
    </font>
    <font>
      <sz val="16"/>
      <color theme="1"/>
      <name val="黑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仿宋"/>
      <charset val="134"/>
    </font>
    <font>
      <b/>
      <sz val="14"/>
      <color theme="1"/>
      <name val="仿宋"/>
      <charset val="134"/>
    </font>
    <font>
      <b/>
      <sz val="10"/>
      <color theme="1"/>
      <name val="仿宋"/>
      <charset val="134"/>
    </font>
    <font>
      <b/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 indent="2"/>
    </xf>
    <xf numFmtId="0" fontId="3" fillId="0" borderId="0" xfId="0" applyFont="1" applyAlignment="1">
      <alignment horizontal="justify" vertical="center" indent="2"/>
    </xf>
    <xf numFmtId="0" fontId="4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horizontal="center" vertical="center"/>
    </xf>
    <xf numFmtId="0" fontId="6" fillId="0" borderId="0" xfId="0" applyFont="1">
      <alignment vertical="center"/>
    </xf>
    <xf numFmtId="176" fontId="7" fillId="0" borderId="0" xfId="0" applyNumberFormat="1" applyFont="1" applyFill="1" applyBorder="1" applyAlignment="1" applyProtection="1"/>
    <xf numFmtId="176" fontId="4" fillId="0" borderId="0" xfId="0" applyNumberFormat="1" applyFont="1" applyFill="1" applyBorder="1" applyAlignment="1" applyProtection="1"/>
    <xf numFmtId="0" fontId="0" fillId="2" borderId="0" xfId="0" applyFill="1">
      <alignment vertical="center"/>
    </xf>
    <xf numFmtId="177" fontId="7" fillId="0" borderId="0" xfId="0" applyNumberFormat="1" applyFont="1" applyFill="1" applyBorder="1" applyAlignment="1" applyProtection="1">
      <alignment vertical="center" wrapText="1"/>
    </xf>
    <xf numFmtId="10" fontId="4" fillId="0" borderId="0" xfId="0" applyNumberFormat="1" applyFont="1" applyFill="1" applyBorder="1" applyAlignment="1" applyProtection="1"/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177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0" fontId="8" fillId="0" borderId="1" xfId="0" applyNumberFormat="1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0" fillId="0" borderId="0" xfId="0" quotePrefix="1">
      <alignment vertical="center"/>
    </xf>
    <xf numFmtId="0" fontId="0" fillId="2" borderId="0" xfId="0" applyFill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8"/>
  <sheetViews>
    <sheetView tabSelected="1" workbookViewId="0">
      <selection activeCell="K9" sqref="K9"/>
    </sheetView>
  </sheetViews>
  <sheetFormatPr defaultColWidth="8.725" defaultRowHeight="14.25" outlineLevelCol="2"/>
  <cols>
    <col min="1" max="1" width="13.8166666666667" style="13" customWidth="1"/>
    <col min="2" max="2" width="41.7583333333333" style="13" customWidth="1"/>
    <col min="3" max="3" width="18.375" style="13" customWidth="1"/>
    <col min="4" max="4" width="8.725" style="14"/>
    <col min="5" max="16384" width="8.725" style="13"/>
  </cols>
  <sheetData>
    <row r="1" ht="22" customHeight="1" spans="1:3">
      <c r="A1" s="15" t="s">
        <v>0</v>
      </c>
      <c r="B1" s="15"/>
      <c r="C1" s="16" t="s">
        <v>1</v>
      </c>
    </row>
    <row r="2" ht="22" customHeight="1" spans="1:3">
      <c r="A2" s="17" t="s">
        <v>2</v>
      </c>
      <c r="B2" s="17" t="s">
        <v>3</v>
      </c>
      <c r="C2" s="17" t="s">
        <v>4</v>
      </c>
    </row>
    <row r="3" spans="1:3">
      <c r="A3" s="17" t="s">
        <v>5</v>
      </c>
      <c r="B3" s="18" t="s">
        <v>6</v>
      </c>
      <c r="C3" s="19">
        <v>367913481.01</v>
      </c>
    </row>
    <row r="4" spans="1:3">
      <c r="A4" s="17"/>
      <c r="B4" s="18" t="s">
        <v>7</v>
      </c>
      <c r="C4" s="19">
        <v>251842905.99</v>
      </c>
    </row>
    <row r="5" spans="1:3">
      <c r="A5" s="17"/>
      <c r="B5" s="18" t="s">
        <v>8</v>
      </c>
      <c r="C5" s="19">
        <v>93645414.86</v>
      </c>
    </row>
    <row r="6" spans="1:3">
      <c r="A6" s="17"/>
      <c r="B6" s="18" t="s">
        <v>9</v>
      </c>
      <c r="C6" s="20">
        <v>162849</v>
      </c>
    </row>
    <row r="7" spans="1:3">
      <c r="A7" s="17"/>
      <c r="B7" s="18" t="s">
        <v>10</v>
      </c>
      <c r="C7" s="19">
        <f>C5/C6</f>
        <v>575.044457503577</v>
      </c>
    </row>
    <row r="8" spans="1:3">
      <c r="A8" s="17"/>
      <c r="B8" s="18" t="s">
        <v>11</v>
      </c>
      <c r="C8" s="19">
        <v>274268066.15</v>
      </c>
    </row>
    <row r="9" spans="1:3">
      <c r="A9" s="17"/>
      <c r="B9" s="18" t="s">
        <v>12</v>
      </c>
      <c r="C9" s="21">
        <v>16294.76</v>
      </c>
    </row>
    <row r="10" ht="28.5" spans="1:3">
      <c r="A10" s="17" t="s">
        <v>13</v>
      </c>
      <c r="B10" s="22" t="s">
        <v>14</v>
      </c>
      <c r="C10" s="23">
        <v>0.189757963874324</v>
      </c>
    </row>
    <row r="11" spans="1:3">
      <c r="A11" s="17"/>
      <c r="B11" s="18" t="s">
        <v>15</v>
      </c>
      <c r="C11" s="23">
        <v>0.715456593151559</v>
      </c>
    </row>
    <row r="12" spans="1:3">
      <c r="A12" s="17"/>
      <c r="B12" s="18" t="s">
        <v>16</v>
      </c>
      <c r="C12" s="23">
        <v>0.0923014007991977</v>
      </c>
    </row>
    <row r="13" spans="1:3">
      <c r="A13" s="17"/>
      <c r="B13" s="18" t="s">
        <v>17</v>
      </c>
      <c r="C13" s="23">
        <v>0.00248404217491872</v>
      </c>
    </row>
    <row r="14" spans="1:3">
      <c r="A14" s="17" t="s">
        <v>18</v>
      </c>
      <c r="B14" s="18" t="s">
        <v>19</v>
      </c>
      <c r="C14" s="23">
        <v>0.709556041036023</v>
      </c>
    </row>
    <row r="15" spans="1:3">
      <c r="A15" s="17"/>
      <c r="B15" s="18" t="s">
        <v>15</v>
      </c>
      <c r="C15" s="23">
        <v>0.13626164520211</v>
      </c>
    </row>
    <row r="16" spans="1:3">
      <c r="A16" s="17"/>
      <c r="B16" s="18" t="s">
        <v>16</v>
      </c>
      <c r="C16" s="23">
        <v>0.140721904455664</v>
      </c>
    </row>
    <row r="17" spans="1:3">
      <c r="A17" s="17"/>
      <c r="B17" s="18" t="s">
        <v>17</v>
      </c>
      <c r="C17" s="23">
        <v>0.0134604093062039</v>
      </c>
    </row>
    <row r="18" ht="16" customHeight="1" spans="1:3">
      <c r="A18" s="24" t="s">
        <v>20</v>
      </c>
      <c r="B18" s="24"/>
      <c r="C18" s="24"/>
    </row>
  </sheetData>
  <mergeCells count="5">
    <mergeCell ref="A1:B1"/>
    <mergeCell ref="A18:C18"/>
    <mergeCell ref="A3:A9"/>
    <mergeCell ref="A10:A13"/>
    <mergeCell ref="A14:A17"/>
  </mergeCells>
  <pageMargins left="0.75" right="0.75" top="1" bottom="1" header="0.5" footer="0.5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43"/>
  <sheetViews>
    <sheetView workbookViewId="0">
      <selection activeCell="L16" sqref="L16"/>
    </sheetView>
  </sheetViews>
  <sheetFormatPr defaultColWidth="9" defaultRowHeight="14.25" outlineLevelCol="4"/>
  <cols>
    <col min="2" max="2" width="22.125" customWidth="1"/>
    <col min="3" max="3" width="19.125" style="5"/>
    <col min="4" max="4" width="13" customWidth="1"/>
    <col min="5" max="5" width="20.2583333333333" customWidth="1"/>
  </cols>
  <sheetData>
    <row r="1" ht="13.5" spans="2:5">
      <c r="B1" t="s">
        <v>21</v>
      </c>
      <c r="C1" s="6"/>
      <c r="D1" t="s">
        <v>22</v>
      </c>
      <c r="E1" t="s">
        <v>23</v>
      </c>
    </row>
    <row r="2" spans="2:5">
      <c r="B2" s="7" t="s">
        <v>24</v>
      </c>
      <c r="C2" s="8">
        <v>94862848.48</v>
      </c>
      <c r="D2" s="7">
        <v>1217433.62</v>
      </c>
      <c r="E2" s="7">
        <f>C2-D2</f>
        <v>93645414.86</v>
      </c>
    </row>
    <row r="3" spans="2:5">
      <c r="B3" s="25" t="s">
        <v>25</v>
      </c>
      <c r="C3" s="9">
        <v>0</v>
      </c>
      <c r="E3">
        <f t="shared" ref="E3:E13" si="0">C3-D3</f>
        <v>0</v>
      </c>
    </row>
    <row r="4" spans="2:5">
      <c r="B4" s="25" t="s">
        <v>26</v>
      </c>
      <c r="C4" s="9">
        <v>4520161.09</v>
      </c>
      <c r="D4">
        <v>759897.09</v>
      </c>
      <c r="E4">
        <f t="shared" si="0"/>
        <v>3760264</v>
      </c>
    </row>
    <row r="5" spans="2:5">
      <c r="B5" s="26" t="s">
        <v>27</v>
      </c>
      <c r="C5" s="9">
        <v>6506989.65</v>
      </c>
      <c r="E5">
        <f t="shared" si="0"/>
        <v>6506989.65</v>
      </c>
    </row>
    <row r="6" spans="2:5">
      <c r="B6" s="26" t="s">
        <v>28</v>
      </c>
      <c r="C6" s="9">
        <v>2136613.32</v>
      </c>
      <c r="E6">
        <f t="shared" si="0"/>
        <v>2136613.32</v>
      </c>
    </row>
    <row r="7" spans="2:5">
      <c r="B7" s="25" t="s">
        <v>29</v>
      </c>
      <c r="C7" s="9">
        <v>13096859.29</v>
      </c>
      <c r="E7">
        <f t="shared" si="0"/>
        <v>13096859.29</v>
      </c>
    </row>
    <row r="8" spans="2:5">
      <c r="B8" s="25" t="s">
        <v>30</v>
      </c>
      <c r="C8" s="9">
        <v>383664</v>
      </c>
      <c r="E8">
        <f t="shared" si="0"/>
        <v>383664</v>
      </c>
    </row>
    <row r="9" spans="2:5">
      <c r="B9" s="26" t="s">
        <v>31</v>
      </c>
      <c r="C9" s="9">
        <v>232619.16</v>
      </c>
      <c r="E9">
        <f t="shared" si="0"/>
        <v>232619.16</v>
      </c>
    </row>
    <row r="10" spans="2:5">
      <c r="B10" s="26" t="s">
        <v>32</v>
      </c>
      <c r="C10" s="9">
        <v>67456766.01</v>
      </c>
      <c r="D10">
        <v>457536.530000001</v>
      </c>
      <c r="E10">
        <f t="shared" si="0"/>
        <v>66999229.48</v>
      </c>
    </row>
    <row r="11" spans="2:5">
      <c r="B11" s="25" t="s">
        <v>33</v>
      </c>
      <c r="C11" s="9"/>
      <c r="E11">
        <f t="shared" si="0"/>
        <v>0</v>
      </c>
    </row>
    <row r="12" spans="2:5">
      <c r="B12" s="25" t="s">
        <v>34</v>
      </c>
      <c r="C12" s="9">
        <v>529175.96</v>
      </c>
      <c r="E12">
        <f t="shared" si="0"/>
        <v>529175.96</v>
      </c>
    </row>
    <row r="13" spans="2:3">
      <c r="B13" s="25" t="s">
        <v>35</v>
      </c>
      <c r="C13" s="9">
        <v>0</v>
      </c>
    </row>
    <row r="14" ht="13.5" spans="3:3">
      <c r="C14" s="6"/>
    </row>
    <row r="15" spans="2:5">
      <c r="B15" s="7" t="s">
        <v>36</v>
      </c>
      <c r="C15" s="8">
        <v>274268066.15</v>
      </c>
      <c r="D15" s="7"/>
      <c r="E15" s="7">
        <f t="shared" ref="E15:E26" si="1">C15-D15</f>
        <v>274268066.15</v>
      </c>
    </row>
    <row r="16" spans="2:5">
      <c r="B16" s="25" t="s">
        <v>37</v>
      </c>
      <c r="C16" s="9">
        <v>32698840</v>
      </c>
      <c r="E16">
        <f t="shared" si="1"/>
        <v>32698840</v>
      </c>
    </row>
    <row r="17" spans="2:5">
      <c r="B17" s="25" t="s">
        <v>26</v>
      </c>
      <c r="C17" s="9">
        <v>10277344</v>
      </c>
      <c r="E17">
        <f t="shared" si="1"/>
        <v>10277344</v>
      </c>
    </row>
    <row r="18" spans="2:5">
      <c r="B18" s="26" t="s">
        <v>27</v>
      </c>
      <c r="C18" s="9">
        <v>20017320</v>
      </c>
      <c r="E18">
        <f t="shared" si="1"/>
        <v>20017320</v>
      </c>
    </row>
    <row r="19" spans="2:5">
      <c r="B19" s="26" t="s">
        <v>28</v>
      </c>
      <c r="C19" s="9">
        <v>18578204.6</v>
      </c>
      <c r="E19">
        <f t="shared" si="1"/>
        <v>18578204.6</v>
      </c>
    </row>
    <row r="20" spans="2:5">
      <c r="B20" s="25" t="s">
        <v>29</v>
      </c>
      <c r="C20" s="9">
        <v>115978706.5</v>
      </c>
      <c r="E20">
        <f t="shared" si="1"/>
        <v>115978706.5</v>
      </c>
    </row>
    <row r="21" spans="2:5">
      <c r="B21" s="25" t="s">
        <v>30</v>
      </c>
      <c r="C21" s="9">
        <v>379781.5</v>
      </c>
      <c r="E21">
        <f t="shared" si="1"/>
        <v>379781.5</v>
      </c>
    </row>
    <row r="22" spans="2:5">
      <c r="B22" s="25" t="s">
        <v>38</v>
      </c>
      <c r="C22" s="9">
        <v>17221966.9</v>
      </c>
      <c r="E22">
        <f t="shared" si="1"/>
        <v>17221966.9</v>
      </c>
    </row>
    <row r="23" spans="2:5">
      <c r="B23" s="26" t="s">
        <v>31</v>
      </c>
      <c r="C23" s="9">
        <v>3691760.43</v>
      </c>
      <c r="E23">
        <f t="shared" si="1"/>
        <v>3691760.43</v>
      </c>
    </row>
    <row r="24" spans="2:5">
      <c r="B24" s="26" t="s">
        <v>32</v>
      </c>
      <c r="C24" s="9">
        <v>37372217.92</v>
      </c>
      <c r="E24">
        <f t="shared" si="1"/>
        <v>37372217.92</v>
      </c>
    </row>
    <row r="25" spans="2:5">
      <c r="B25" s="25" t="s">
        <v>39</v>
      </c>
      <c r="C25" s="9">
        <v>2217593.5</v>
      </c>
      <c r="E25">
        <f t="shared" si="1"/>
        <v>2217593.5</v>
      </c>
    </row>
    <row r="26" spans="2:5">
      <c r="B26" s="25" t="s">
        <v>40</v>
      </c>
      <c r="C26" s="9">
        <v>15834330.8</v>
      </c>
      <c r="E26">
        <f t="shared" si="1"/>
        <v>15834330.8</v>
      </c>
    </row>
    <row r="28" spans="2:5">
      <c r="B28" s="7" t="s">
        <v>41</v>
      </c>
      <c r="C28" s="11">
        <f>C15+C2</f>
        <v>369130914.63</v>
      </c>
      <c r="E28" s="11">
        <f>E15+E2</f>
        <v>367913481.01</v>
      </c>
    </row>
    <row r="29" spans="2:5">
      <c r="B29" s="7" t="s">
        <v>42</v>
      </c>
      <c r="C29" s="11">
        <f>C28-C5-C6-C9-C10-C18-C19-C23-C24</f>
        <v>213138423.54</v>
      </c>
      <c r="E29" s="11">
        <f>E28-E5-E6-E9-E10-E18-E19-E23-E24</f>
        <v>212378526.45</v>
      </c>
    </row>
    <row r="30" spans="2:5">
      <c r="B30" t="s">
        <v>43</v>
      </c>
      <c r="C30" s="5">
        <f>C2-C5-C6-C9-C10</f>
        <v>18529860.34</v>
      </c>
      <c r="E30" s="5">
        <f>E2-E5-E6-E9-E10</f>
        <v>17769963.25</v>
      </c>
    </row>
    <row r="31" spans="2:5">
      <c r="B31" t="s">
        <v>44</v>
      </c>
      <c r="C31" s="5">
        <f>C15-C18-C19-C23-C24</f>
        <v>194608563.2</v>
      </c>
      <c r="E31" s="5">
        <f>E15-E18-E19-E23-E24</f>
        <v>194608563.2</v>
      </c>
    </row>
    <row r="32" spans="2:5">
      <c r="B32" t="s">
        <v>45</v>
      </c>
      <c r="C32" s="5">
        <f>C5+C6</f>
        <v>8643602.97</v>
      </c>
      <c r="E32" s="5">
        <f>E5+E6</f>
        <v>8643602.97</v>
      </c>
    </row>
    <row r="33" spans="2:5">
      <c r="B33" t="s">
        <v>46</v>
      </c>
      <c r="C33" s="5">
        <f>C18+C19</f>
        <v>38595524.6</v>
      </c>
      <c r="E33" s="5">
        <f>E18+E19</f>
        <v>38595524.6</v>
      </c>
    </row>
    <row r="36" spans="2:5">
      <c r="B36" t="s">
        <v>14</v>
      </c>
      <c r="C36" s="12">
        <f>C30/C2</f>
        <v>0.195333164003679</v>
      </c>
      <c r="D36" s="12"/>
      <c r="E36" s="12">
        <f>E30/E2</f>
        <v>0.189757963874324</v>
      </c>
    </row>
    <row r="37" spans="2:5">
      <c r="B37" t="s">
        <v>15</v>
      </c>
      <c r="C37" s="12">
        <f>C10/C2</f>
        <v>0.711097833249462</v>
      </c>
      <c r="D37" s="12"/>
      <c r="E37" s="12">
        <f>E10/E2</f>
        <v>0.715456593151559</v>
      </c>
    </row>
    <row r="38" spans="2:5">
      <c r="B38" t="s">
        <v>16</v>
      </c>
      <c r="C38" s="12">
        <f>C32/C2</f>
        <v>0.091116839821886</v>
      </c>
      <c r="D38" s="12"/>
      <c r="E38" s="12">
        <f>E32/E2</f>
        <v>0.0923014007991977</v>
      </c>
    </row>
    <row r="39" spans="2:5">
      <c r="B39" t="s">
        <v>17</v>
      </c>
      <c r="C39" s="12">
        <f>C9/C2</f>
        <v>0.00245216292497313</v>
      </c>
      <c r="D39" s="12"/>
      <c r="E39" s="12">
        <f>E9/E2</f>
        <v>0.00248404217491872</v>
      </c>
    </row>
    <row r="40" spans="2:5">
      <c r="B40" t="s">
        <v>19</v>
      </c>
      <c r="C40" s="12">
        <f>C31/C15</f>
        <v>0.709556041036023</v>
      </c>
      <c r="D40" s="12"/>
      <c r="E40" s="12">
        <f>E31/E15</f>
        <v>0.709556041036023</v>
      </c>
    </row>
    <row r="41" spans="2:5">
      <c r="B41" t="s">
        <v>15</v>
      </c>
      <c r="C41" s="12">
        <f>C24/C15</f>
        <v>0.13626164520211</v>
      </c>
      <c r="D41" s="12"/>
      <c r="E41" s="12">
        <f>E24/E15</f>
        <v>0.13626164520211</v>
      </c>
    </row>
    <row r="42" spans="2:5">
      <c r="B42" t="s">
        <v>16</v>
      </c>
      <c r="C42" s="12">
        <f>C33/C15</f>
        <v>0.140721904455664</v>
      </c>
      <c r="D42" s="12"/>
      <c r="E42" s="12">
        <f>E33/E15</f>
        <v>0.140721904455664</v>
      </c>
    </row>
    <row r="43" spans="2:5">
      <c r="B43" t="s">
        <v>17</v>
      </c>
      <c r="C43" s="12">
        <f>C23/C15</f>
        <v>0.0134604093062039</v>
      </c>
      <c r="D43" s="12"/>
      <c r="E43" s="12">
        <f>E23/E15</f>
        <v>0.0134604093062039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zoomScale="80" zoomScaleNormal="80" workbookViewId="0">
      <selection activeCell="A11" sqref="A11"/>
    </sheetView>
  </sheetViews>
  <sheetFormatPr defaultColWidth="177.758333333333" defaultRowHeight="30" customHeight="1"/>
  <cols>
    <col min="1" max="16384" width="177.758333333333" customWidth="1"/>
  </cols>
  <sheetData>
    <row r="1" customHeight="1" spans="1:1">
      <c r="A1" s="1" t="s">
        <v>47</v>
      </c>
    </row>
    <row r="2" customHeight="1" spans="1:1">
      <c r="A2" s="2" t="s">
        <v>48</v>
      </c>
    </row>
    <row r="3" customHeight="1" spans="1:1">
      <c r="A3" s="3" t="s">
        <v>49</v>
      </c>
    </row>
    <row r="4" customHeight="1" spans="1:1">
      <c r="A4" s="4" t="s">
        <v>50</v>
      </c>
    </row>
    <row r="5" customHeight="1" spans="1:1">
      <c r="A5" s="4" t="s">
        <v>51</v>
      </c>
    </row>
    <row r="6" customHeight="1" spans="1:1">
      <c r="A6" s="4" t="s">
        <v>52</v>
      </c>
    </row>
    <row r="7" customHeight="1" spans="1:1">
      <c r="A7" s="4" t="s">
        <v>53</v>
      </c>
    </row>
    <row r="8" customHeight="1" spans="1:1">
      <c r="A8" s="4" t="s">
        <v>54</v>
      </c>
    </row>
    <row r="9" customHeight="1" spans="1:1">
      <c r="A9" s="3" t="s">
        <v>55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医疗收入明细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LL.</cp:lastModifiedBy>
  <dcterms:created xsi:type="dcterms:W3CDTF">2025-10-24T01:29:00Z</dcterms:created>
  <dcterms:modified xsi:type="dcterms:W3CDTF">2025-11-05T09:22:20Z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CFDD1996F87A43E8BF9A1C8C72CE1A52_13</vt:lpwstr>
  </property>
  <property fmtid="{D5CDD505-2E9C-101B-9397-08002B2CF9AE}" pid="3" name="KSOProductBuildVer">
    <vt:lpwstr>2052-12.1.0.23125</vt:lpwstr>
  </property>
</Properties>
</file>